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240" windowWidth="12300" windowHeight="3990" activeTab="0"/>
  </bookViews>
  <sheets>
    <sheet name="Звед б-т" sheetId="1" r:id="rId1"/>
  </sheets>
  <definedNames>
    <definedName name="_xlnm.Print_Area" localSheetId="0">'Звед б-т'!$A$1:$F$55</definedName>
  </definedNames>
  <calcPr fullCalcOnLoad="1"/>
</workbook>
</file>

<file path=xl/sharedStrings.xml><?xml version="1.0" encoding="utf-8"?>
<sst xmlns="http://schemas.openxmlformats.org/spreadsheetml/2006/main" count="94" uniqueCount="59">
  <si>
    <t>Найменування платежів</t>
  </si>
  <si>
    <t>Фактичне надходження</t>
  </si>
  <si>
    <t>Інші надходження</t>
  </si>
  <si>
    <t>Аналіз</t>
  </si>
  <si>
    <t>Плата за надання адміністративних послуг</t>
  </si>
  <si>
    <t>ДОХОДИ</t>
  </si>
  <si>
    <t>ВИДАТКИ</t>
  </si>
  <si>
    <t>виконання районного бюджету Чернігівського району</t>
  </si>
  <si>
    <t>Податок на прибуток підприємств та фінансових установ комунальної власності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</si>
  <si>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</si>
  <si>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Найменування видатків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</si>
  <si>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</si>
  <si>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</si>
  <si>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Інша діяльність у сфері державного управління</t>
  </si>
  <si>
    <t>0180</t>
  </si>
  <si>
    <t>КБК</t>
  </si>
  <si>
    <t>Касові  видатки</t>
  </si>
  <si>
    <t>Відхилення                  ( +, - )</t>
  </si>
  <si>
    <t>%    виконання</t>
  </si>
  <si>
    <t>Чернігівська районна рада</t>
  </si>
  <si>
    <t>Чернігівська районна державна адміністрація</t>
  </si>
  <si>
    <t>01</t>
  </si>
  <si>
    <t>02</t>
  </si>
  <si>
    <t>8110</t>
  </si>
  <si>
    <t>8220</t>
  </si>
  <si>
    <t>06</t>
  </si>
  <si>
    <t>08</t>
  </si>
  <si>
    <t>3192</t>
  </si>
  <si>
    <t>Всього</t>
  </si>
  <si>
    <t>Заходи із запобігання та ліквідації надзвичайних ситуацій та наслідків стихійного лиха</t>
  </si>
  <si>
    <t>Заходи та роботи з мобілізаційної підготовки місцевого значення</t>
  </si>
  <si>
    <t>Відділ  освіти, сім"ї молоді та спорту  Чернігівської районної державної адміністрації</t>
  </si>
  <si>
    <t>Орган з питань праці та соціального захисту населення Чернігівської районної державної адміністрації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</si>
  <si>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</si>
  <si>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Офіційні трансферти</t>
  </si>
  <si>
    <t>Всього без урахування трансфертів</t>
  </si>
  <si>
    <t>Загальний фонд</t>
  </si>
  <si>
    <t>Спеціальний фонд</t>
  </si>
  <si>
    <t>Надходження від орендної плати за користування цілісним майновим комплексом та іншим майном, що перебуває в комунальній власності (30%)</t>
  </si>
  <si>
    <t>1142</t>
  </si>
  <si>
    <t>Інші програми та заходи у сфері освіти</t>
  </si>
  <si>
    <t>7110</t>
  </si>
  <si>
    <t>Реалізація програм в галузі сільського господарства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</si>
  <si>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</si>
  <si>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Уточнені бюджетні призначення на рік</t>
  </si>
  <si>
    <t>Адміністративні штрафи та санкції</t>
  </si>
  <si>
    <t>%    виконання річного плану</t>
  </si>
  <si>
    <t>Відхилення   до річного плану               ( +, - )</t>
  </si>
  <si>
    <t>РАЗОМ  ПО ЗАГАЛЬНОМУ І СПЕЦІАЛЬНОМУ ФОНДАХ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</si>
  <si>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</si>
  <si>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 xml:space="preserve">Кредитування </t>
  </si>
  <si>
    <t>8831</t>
  </si>
  <si>
    <t>8832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</si>
  <si>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</si>
  <si>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</si>
  <si>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грн.</t>
  </si>
  <si>
    <t>4082</t>
  </si>
  <si>
    <t>Інші заходи в галузі культури і мистецтва</t>
  </si>
  <si>
    <t>за січень-вересень 2022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</si>
</sst>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%"/>
    <numFmt numFmtId="192" formatCode="0.000"/>
    <numFmt numFmtId="193" formatCode="0.0000"/>
    <numFmt numFmtId="194" formatCode="0.00000"/>
    <numFmt numFmtId="195" formatCode="#,##0.0"/>
    <numFmt numFmtId="196" formatCode="#0.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"/>
    <numFmt numFmtId="202" formatCode="#0.0"/>
  </numFmts>
  <fonts count="4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32" borderId="0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vertical="top"/>
    </xf>
    <xf numFmtId="0" fontId="1" fillId="32" borderId="0" xfId="0" applyFont="1" applyFill="1" applyBorder="1" applyAlignment="1">
      <alignment vertical="top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vertical="top" wrapText="1"/>
    </xf>
    <xf numFmtId="49" fontId="6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/>
    </xf>
    <xf numFmtId="49" fontId="9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vertical="top"/>
    </xf>
    <xf numFmtId="0" fontId="4" fillId="32" borderId="0" xfId="0" applyFont="1" applyFill="1" applyBorder="1" applyAlignment="1">
      <alignment horizontal="center" vertical="top"/>
    </xf>
    <xf numFmtId="190" fontId="6" fillId="32" borderId="10" xfId="0" applyNumberFormat="1" applyFont="1" applyFill="1" applyBorder="1" applyAlignment="1">
      <alignment horizontal="center" vertical="top"/>
    </xf>
    <xf numFmtId="190" fontId="7" fillId="32" borderId="10" xfId="0" applyNumberFormat="1" applyFont="1" applyFill="1" applyBorder="1" applyAlignment="1">
      <alignment horizontal="center" vertical="top"/>
    </xf>
    <xf numFmtId="190" fontId="7" fillId="33" borderId="10" xfId="0" applyNumberFormat="1" applyFont="1" applyFill="1" applyBorder="1" applyAlignment="1">
      <alignment horizontal="center" vertical="top"/>
    </xf>
    <xf numFmtId="0" fontId="8" fillId="32" borderId="0" xfId="0" applyFont="1" applyFill="1" applyBorder="1" applyAlignment="1">
      <alignment vertical="top"/>
    </xf>
    <xf numFmtId="0" fontId="11" fillId="32" borderId="0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horizontal="center" vertical="top"/>
    </xf>
    <xf numFmtId="0" fontId="8" fillId="32" borderId="11" xfId="0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/>
    </xf>
    <xf numFmtId="0" fontId="1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vertical="top"/>
    </xf>
    <xf numFmtId="0" fontId="7" fillId="32" borderId="10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vertical="top"/>
    </xf>
    <xf numFmtId="0" fontId="12" fillId="32" borderId="0" xfId="0" applyFont="1" applyFill="1" applyBorder="1" applyAlignment="1">
      <alignment vertical="top"/>
    </xf>
    <xf numFmtId="0" fontId="12" fillId="32" borderId="0" xfId="0" applyFont="1" applyFill="1" applyBorder="1" applyAlignment="1">
      <alignment horizontal="center" vertical="top"/>
    </xf>
    <xf numFmtId="1" fontId="8" fillId="32" borderId="10" xfId="0" applyNumberFormat="1" applyFont="1" applyFill="1" applyBorder="1" applyAlignment="1">
      <alignment horizontal="center" vertical="top" wrapText="1"/>
    </xf>
    <xf numFmtId="1" fontId="8" fillId="32" borderId="10" xfId="0" applyNumberFormat="1" applyFont="1" applyFill="1" applyBorder="1" applyAlignment="1">
      <alignment horizontal="center" vertical="top"/>
    </xf>
    <xf numFmtId="1" fontId="5" fillId="33" borderId="10" xfId="0" applyNumberFormat="1" applyFont="1" applyFill="1" applyBorder="1" applyAlignment="1">
      <alignment horizontal="center" vertical="top" wrapText="1"/>
    </xf>
    <xf numFmtId="1" fontId="5" fillId="33" borderId="10" xfId="0" applyNumberFormat="1" applyFont="1" applyFill="1" applyBorder="1" applyAlignment="1">
      <alignment horizontal="center" vertical="top"/>
    </xf>
    <xf numFmtId="1" fontId="6" fillId="32" borderId="10" xfId="0" applyNumberFormat="1" applyFont="1" applyFill="1" applyBorder="1" applyAlignment="1">
      <alignment horizontal="center" vertical="top" wrapText="1"/>
    </xf>
    <xf numFmtId="1" fontId="7" fillId="33" borderId="10" xfId="0" applyNumberFormat="1" applyFont="1" applyFill="1" applyBorder="1" applyAlignment="1">
      <alignment horizontal="center" vertical="top" wrapText="1"/>
    </xf>
    <xf numFmtId="1" fontId="5" fillId="32" borderId="10" xfId="0" applyNumberFormat="1" applyFont="1" applyFill="1" applyBorder="1" applyAlignment="1">
      <alignment horizontal="center" vertical="top"/>
    </xf>
    <xf numFmtId="1" fontId="6" fillId="32" borderId="10" xfId="53" applyNumberFormat="1" applyFont="1" applyFill="1" applyBorder="1" applyAlignment="1">
      <alignment horizontal="center" vertical="top"/>
      <protection/>
    </xf>
    <xf numFmtId="1" fontId="7" fillId="32" borderId="10" xfId="53" applyNumberFormat="1" applyFont="1" applyFill="1" applyBorder="1" applyAlignment="1">
      <alignment horizontal="center" vertical="top"/>
      <protection/>
    </xf>
    <xf numFmtId="1" fontId="7" fillId="33" borderId="10" xfId="53" applyNumberFormat="1" applyFont="1" applyFill="1" applyBorder="1" applyAlignment="1">
      <alignment horizontal="center" vertical="top"/>
      <protection/>
    </xf>
    <xf numFmtId="1" fontId="7" fillId="32" borderId="10" xfId="0" applyNumberFormat="1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horizontal="center" vertical="top" wrapText="1"/>
    </xf>
    <xf numFmtId="0" fontId="8" fillId="32" borderId="12" xfId="0" applyFont="1" applyFill="1" applyBorder="1" applyAlignment="1">
      <alignment horizontal="center" vertical="top" wrapText="1"/>
    </xf>
    <xf numFmtId="0" fontId="8" fillId="32" borderId="13" xfId="0" applyFont="1" applyFill="1" applyBorder="1" applyAlignment="1">
      <alignment horizontal="center" vertical="top" wrapText="1"/>
    </xf>
    <xf numFmtId="0" fontId="8" fillId="32" borderId="14" xfId="0" applyFont="1" applyFill="1" applyBorder="1" applyAlignment="1">
      <alignment horizontal="center" vertical="top" wrapText="1"/>
    </xf>
    <xf numFmtId="190" fontId="8" fillId="32" borderId="10" xfId="0" applyNumberFormat="1" applyFont="1" applyFill="1" applyBorder="1" applyAlignment="1">
      <alignment horizontal="center" vertical="top"/>
    </xf>
    <xf numFmtId="0" fontId="11" fillId="32" borderId="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center" vertical="top" wrapText="1"/>
    </xf>
    <xf numFmtId="190" fontId="5" fillId="33" borderId="10" xfId="0" applyNumberFormat="1" applyFont="1" applyFill="1" applyBorder="1" applyAlignment="1">
      <alignment horizontal="center" vertical="top"/>
    </xf>
    <xf numFmtId="0" fontId="5" fillId="32" borderId="10" xfId="0" applyFont="1" applyFill="1" applyBorder="1" applyAlignment="1">
      <alignment vertical="top" wrapText="1"/>
    </xf>
    <xf numFmtId="49" fontId="5" fillId="32" borderId="10" xfId="0" applyNumberFormat="1" applyFont="1" applyFill="1" applyBorder="1" applyAlignment="1">
      <alignment horizontal="center" vertical="top" wrapText="1"/>
    </xf>
    <xf numFmtId="0" fontId="10" fillId="32" borderId="0" xfId="0" applyFont="1" applyFill="1" applyBorder="1" applyAlignment="1">
      <alignment horizontal="center" vertical="top" wrapText="1"/>
    </xf>
    <xf numFmtId="49" fontId="8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vertical="center" wrapText="1"/>
    </xf>
    <xf numFmtId="1" fontId="5" fillId="32" borderId="10" xfId="0" applyNumberFormat="1" applyFont="1" applyFill="1" applyBorder="1" applyAlignment="1">
      <alignment horizontal="center" vertical="top" wrapText="1"/>
    </xf>
    <xf numFmtId="190" fontId="5" fillId="32" borderId="10" xfId="0" applyNumberFormat="1" applyFont="1" applyFill="1" applyBorder="1" applyAlignment="1">
      <alignment horizontal="center" vertical="top"/>
    </xf>
    <xf numFmtId="0" fontId="8" fillId="32" borderId="10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0</xdr:rowOff>
    </xdr:from>
    <xdr:to>
      <xdr:col>0</xdr:col>
      <xdr:colOff>971550</xdr:colOff>
      <xdr:row>0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6"/>
  <sheetViews>
    <sheetView tabSelected="1" view="pageBreakPreview" zoomScale="51" zoomScaleNormal="66" zoomScaleSheetLayoutView="51" zoomScalePageLayoutView="0" workbookViewId="0" topLeftCell="A1">
      <selection activeCell="A1" sqref="A1"/>
    </sheetView>
  </sheetViews>
  <sheetFormatPr defaultColWidth="9.00390625" defaultRowHeight="12.75"/>
  <cols>
    <col min="1" max="1" width="72.375" style="31" customWidth="1"/>
    <col min="2" max="3" width="17.375" style="32" customWidth="1"/>
    <col min="4" max="4" width="21.00390625" style="31" customWidth="1"/>
    <col min="5" max="5" width="16.875" style="31" customWidth="1"/>
    <col min="6" max="6" width="17.00390625" style="31" customWidth="1"/>
    <col min="7" max="16384" width="9.125" style="31" customWidth="1"/>
  </cols>
  <sheetData>
    <row r="1" spans="1:6" s="5" customFormat="1" ht="22.5" customHeight="1">
      <c r="A1" s="20"/>
      <c r="B1" s="21" t="s">
        <v>3</v>
      </c>
      <c r="C1" s="21"/>
      <c r="D1" s="20"/>
      <c r="E1" s="20"/>
      <c r="F1" s="20"/>
    </row>
    <row r="2" spans="1:6" s="5" customFormat="1" ht="21" customHeight="1">
      <c r="A2" s="20"/>
      <c r="B2" s="21" t="s">
        <v>7</v>
      </c>
      <c r="C2" s="21"/>
      <c r="D2" s="20"/>
      <c r="E2" s="20"/>
      <c r="F2" s="20"/>
    </row>
    <row r="3" spans="1:6" s="5" customFormat="1" ht="18" customHeight="1">
      <c r="A3" s="20"/>
      <c r="B3" s="21" t="s">
        <v>58</v>
      </c>
      <c r="C3" s="21"/>
      <c r="D3" s="20"/>
      <c r="E3" s="20"/>
      <c r="F3" s="20"/>
    </row>
    <row r="4" spans="1:6" s="5" customFormat="1" ht="18.75">
      <c r="A4" s="20"/>
      <c r="B4" s="22"/>
      <c r="C4" s="22"/>
      <c r="D4" s="20"/>
      <c r="E4" s="20"/>
      <c r="F4" s="20"/>
    </row>
    <row r="5" spans="1:6" s="5" customFormat="1" ht="18" customHeight="1">
      <c r="A5" s="20"/>
      <c r="B5" s="16" t="s">
        <v>5</v>
      </c>
      <c r="C5" s="1"/>
      <c r="D5" s="20"/>
      <c r="E5" s="20"/>
      <c r="F5" s="20"/>
    </row>
    <row r="6" spans="1:6" s="5" customFormat="1" ht="20.25" customHeight="1">
      <c r="A6" s="20"/>
      <c r="B6" s="22"/>
      <c r="C6" s="22"/>
      <c r="D6" s="20"/>
      <c r="E6" s="20"/>
      <c r="F6" s="20" t="s">
        <v>55</v>
      </c>
    </row>
    <row r="7" spans="1:6" s="24" customFormat="1" ht="76.5" customHeight="1">
      <c r="A7" s="23" t="s">
        <v>0</v>
      </c>
      <c r="B7" s="23" t="s">
        <v>15</v>
      </c>
      <c r="C7" s="23" t="s">
        <v>44</v>
      </c>
      <c r="D7" s="23" t="s">
        <v>1</v>
      </c>
      <c r="E7" s="2" t="s">
        <v>46</v>
      </c>
      <c r="F7" s="2" t="s">
        <v>47</v>
      </c>
    </row>
    <row r="8" spans="1:6" s="24" customFormat="1" ht="24.75" customHeight="1">
      <c r="A8" s="44" t="s">
        <v>36</v>
      </c>
      <c r="B8" s="45"/>
      <c r="C8" s="45"/>
      <c r="D8" s="45"/>
      <c r="E8" s="45"/>
      <c r="F8" s="46"/>
    </row>
    <row r="9" spans="1:6" s="5" customFormat="1" ht="37.5">
      <c r="A9" s="3" t="s">
        <v>8</v>
      </c>
      <c r="B9" s="25">
        <v>11020200</v>
      </c>
      <c r="C9" s="33">
        <v>16900</v>
      </c>
      <c r="D9" s="34">
        <v>16469</v>
      </c>
      <c r="E9" s="17">
        <f aca="true" t="shared" si="0" ref="E9:E18">IF(C9=0,"",D9/C9*100)</f>
        <v>97.44970414201184</v>
      </c>
      <c r="F9" s="37">
        <f aca="true" t="shared" si="1" ref="F9:F18">D9-C9</f>
        <v>-431</v>
      </c>
    </row>
    <row r="10" spans="1:6" s="5" customFormat="1" ht="57.75" customHeight="1">
      <c r="A10" s="3" t="s">
        <v>9</v>
      </c>
      <c r="B10" s="25">
        <v>21010300</v>
      </c>
      <c r="C10" s="33">
        <v>23700</v>
      </c>
      <c r="D10" s="34">
        <v>17397</v>
      </c>
      <c r="E10" s="17">
        <f t="shared" si="0"/>
        <v>73.40506329113924</v>
      </c>
      <c r="F10" s="37">
        <f t="shared" si="1"/>
        <v>-6303</v>
      </c>
    </row>
    <row r="11" spans="1:6" s="5" customFormat="1" ht="21" customHeight="1">
      <c r="A11" s="3" t="s">
        <v>45</v>
      </c>
      <c r="B11" s="25">
        <v>21081100</v>
      </c>
      <c r="C11" s="33"/>
      <c r="D11" s="34"/>
      <c r="E11" s="17">
        <f t="shared" si="0"/>
      </c>
      <c r="F11" s="37">
        <f t="shared" si="1"/>
        <v>0</v>
      </c>
    </row>
    <row r="12" spans="1:6" s="5" customFormat="1" ht="78.75" customHeight="1">
      <c r="A12" s="3" t="s">
        <v>49</v>
      </c>
      <c r="B12" s="25">
        <v>21082400</v>
      </c>
      <c r="C12" s="33"/>
      <c r="D12" s="34">
        <v>5200</v>
      </c>
      <c r="E12" s="17">
        <f t="shared" si="0"/>
      </c>
      <c r="F12" s="37">
        <f t="shared" si="1"/>
        <v>5200</v>
      </c>
    </row>
    <row r="13" spans="1:6" s="5" customFormat="1" ht="18.75">
      <c r="A13" s="3" t="s">
        <v>4</v>
      </c>
      <c r="B13" s="25">
        <v>22010000</v>
      </c>
      <c r="C13" s="33">
        <v>707000</v>
      </c>
      <c r="D13" s="34">
        <v>135062</v>
      </c>
      <c r="E13" s="17">
        <f t="shared" si="0"/>
        <v>19.103536067892506</v>
      </c>
      <c r="F13" s="37">
        <f t="shared" si="1"/>
        <v>-571938</v>
      </c>
    </row>
    <row r="14" spans="1:6" s="5" customFormat="1" ht="56.25">
      <c r="A14" s="3" t="s">
        <v>38</v>
      </c>
      <c r="B14" s="25">
        <v>22080400</v>
      </c>
      <c r="C14" s="33">
        <v>291860</v>
      </c>
      <c r="D14" s="34">
        <v>102071.49</v>
      </c>
      <c r="E14" s="17">
        <f t="shared" si="0"/>
        <v>34.972757486466115</v>
      </c>
      <c r="F14" s="37">
        <f t="shared" si="1"/>
        <v>-189788.51</v>
      </c>
    </row>
    <row r="15" spans="1:6" s="5" customFormat="1" ht="18.75">
      <c r="A15" s="3" t="s">
        <v>2</v>
      </c>
      <c r="B15" s="25">
        <v>24060300</v>
      </c>
      <c r="C15" s="33">
        <v>202000</v>
      </c>
      <c r="D15" s="34">
        <v>17714.4</v>
      </c>
      <c r="E15" s="17">
        <f t="shared" si="0"/>
        <v>8.769504950495051</v>
      </c>
      <c r="F15" s="37">
        <f t="shared" si="1"/>
        <v>-184285.6</v>
      </c>
    </row>
    <row r="16" spans="1:6" s="15" customFormat="1" ht="19.5" customHeight="1">
      <c r="A16" s="12" t="s">
        <v>35</v>
      </c>
      <c r="B16" s="14"/>
      <c r="C16" s="35">
        <f>SUM(C9:C15)</f>
        <v>1241460</v>
      </c>
      <c r="D16" s="35">
        <f>SUM(D9:D15)</f>
        <v>293913.89</v>
      </c>
      <c r="E16" s="19">
        <f t="shared" si="0"/>
        <v>23.67485782868558</v>
      </c>
      <c r="F16" s="38">
        <f t="shared" si="1"/>
        <v>-947546.11</v>
      </c>
    </row>
    <row r="17" spans="1:6" s="5" customFormat="1" ht="18.75">
      <c r="A17" s="4" t="s">
        <v>34</v>
      </c>
      <c r="B17" s="26">
        <v>40000000</v>
      </c>
      <c r="C17" s="34">
        <v>2119883</v>
      </c>
      <c r="D17" s="34">
        <v>1502386</v>
      </c>
      <c r="E17" s="17">
        <f t="shared" si="0"/>
        <v>70.87117543751236</v>
      </c>
      <c r="F17" s="37">
        <f t="shared" si="1"/>
        <v>-617497</v>
      </c>
    </row>
    <row r="18" spans="1:6" s="15" customFormat="1" ht="20.25">
      <c r="A18" s="12" t="s">
        <v>28</v>
      </c>
      <c r="B18" s="14"/>
      <c r="C18" s="36">
        <f>SUM(C16:C17)</f>
        <v>3361343</v>
      </c>
      <c r="D18" s="36">
        <f>SUM(D16:D17)</f>
        <v>1796299.8900000001</v>
      </c>
      <c r="E18" s="19">
        <f t="shared" si="0"/>
        <v>53.43994617627538</v>
      </c>
      <c r="F18" s="38">
        <f t="shared" si="1"/>
        <v>-1565043.1099999999</v>
      </c>
    </row>
    <row r="19" spans="1:6" s="24" customFormat="1" ht="24.75" customHeight="1">
      <c r="A19" s="44" t="s">
        <v>37</v>
      </c>
      <c r="B19" s="45"/>
      <c r="C19" s="45"/>
      <c r="D19" s="45"/>
      <c r="E19" s="45"/>
      <c r="F19" s="46"/>
    </row>
    <row r="20" spans="1:6" s="51" customFormat="1" ht="56.25">
      <c r="A20" s="3" t="s">
        <v>43</v>
      </c>
      <c r="B20" s="25">
        <v>25010300</v>
      </c>
      <c r="C20" s="33">
        <v>210000</v>
      </c>
      <c r="D20" s="34">
        <v>112976.72</v>
      </c>
      <c r="E20" s="50">
        <f>IF(C20=0,"",D20/C20*100)</f>
        <v>53.7984380952381</v>
      </c>
      <c r="F20" s="33">
        <f>D20-C20</f>
        <v>-97023.28</v>
      </c>
    </row>
    <row r="21" spans="1:6" s="15" customFormat="1" ht="40.5">
      <c r="A21" s="52" t="s">
        <v>48</v>
      </c>
      <c r="B21" s="14"/>
      <c r="C21" s="36">
        <f>SUM(C20,C18)</f>
        <v>3571343</v>
      </c>
      <c r="D21" s="36">
        <f>SUM(D20,D18)</f>
        <v>1909276.61</v>
      </c>
      <c r="E21" s="53">
        <f>IF(C21=0,"",D21/C21*100)</f>
        <v>53.46102600618311</v>
      </c>
      <c r="F21" s="35">
        <f>D21-C21</f>
        <v>-1662066.39</v>
      </c>
    </row>
    <row r="22" spans="2:3" s="5" customFormat="1" ht="11.25" customHeight="1">
      <c r="B22" s="21"/>
      <c r="C22" s="27"/>
    </row>
    <row r="23" spans="2:3" s="5" customFormat="1" ht="20.25">
      <c r="B23" s="16" t="s">
        <v>6</v>
      </c>
      <c r="C23" s="1"/>
    </row>
    <row r="24" spans="2:3" s="5" customFormat="1" ht="8.25" customHeight="1">
      <c r="B24" s="27"/>
      <c r="C24" s="27"/>
    </row>
    <row r="25" spans="1:6" s="5" customFormat="1" ht="78" customHeight="1">
      <c r="A25" s="2" t="s">
        <v>10</v>
      </c>
      <c r="B25" s="23" t="s">
        <v>15</v>
      </c>
      <c r="C25" s="23" t="s">
        <v>44</v>
      </c>
      <c r="D25" s="2" t="s">
        <v>16</v>
      </c>
      <c r="E25" s="2" t="s">
        <v>46</v>
      </c>
      <c r="F25" s="2" t="s">
        <v>47</v>
      </c>
    </row>
    <row r="26" spans="1:6" s="24" customFormat="1" ht="24.75" customHeight="1">
      <c r="A26" s="47" t="s">
        <v>36</v>
      </c>
      <c r="B26" s="48"/>
      <c r="C26" s="48"/>
      <c r="D26" s="48"/>
      <c r="E26" s="48"/>
      <c r="F26" s="49"/>
    </row>
    <row r="27" spans="1:6" s="28" customFormat="1" ht="18.75">
      <c r="A27" s="6" t="s">
        <v>19</v>
      </c>
      <c r="B27" s="7" t="s">
        <v>21</v>
      </c>
      <c r="C27" s="39">
        <f>C28+C29</f>
        <v>3240707</v>
      </c>
      <c r="D27" s="39">
        <f>D28+D29</f>
        <v>2046897.36</v>
      </c>
      <c r="E27" s="18">
        <f aca="true" t="shared" si="2" ref="E27:E40">IF(C27=0,"",D27/C27*100)</f>
        <v>63.16206185872404</v>
      </c>
      <c r="F27" s="43">
        <f aca="true" t="shared" si="3" ref="F27:F40">C27-D27</f>
        <v>1193809.64</v>
      </c>
    </row>
    <row r="28" spans="1:6" s="5" customFormat="1" ht="79.5" customHeight="1">
      <c r="A28" s="8" t="s">
        <v>11</v>
      </c>
      <c r="B28" s="9" t="s">
        <v>12</v>
      </c>
      <c r="C28" s="37">
        <v>2798600</v>
      </c>
      <c r="D28" s="40">
        <v>1803136.81</v>
      </c>
      <c r="E28" s="17">
        <f t="shared" si="2"/>
        <v>64.4299581933824</v>
      </c>
      <c r="F28" s="37">
        <f t="shared" si="3"/>
        <v>995463.19</v>
      </c>
    </row>
    <row r="29" spans="1:6" s="5" customFormat="1" ht="18.75">
      <c r="A29" s="8" t="s">
        <v>13</v>
      </c>
      <c r="B29" s="9" t="s">
        <v>14</v>
      </c>
      <c r="C29" s="37">
        <v>442107</v>
      </c>
      <c r="D29" s="40">
        <v>243760.55</v>
      </c>
      <c r="E29" s="17">
        <f t="shared" si="2"/>
        <v>55.13609827485201</v>
      </c>
      <c r="F29" s="37">
        <f t="shared" si="3"/>
        <v>198346.45</v>
      </c>
    </row>
    <row r="30" spans="1:6" s="28" customFormat="1" ht="18.75">
      <c r="A30" s="6" t="s">
        <v>20</v>
      </c>
      <c r="B30" s="7" t="s">
        <v>22</v>
      </c>
      <c r="C30" s="41">
        <f>C31+C32+C33</f>
        <v>252000</v>
      </c>
      <c r="D30" s="41">
        <f>SUM(D31:D33)</f>
        <v>3726.75</v>
      </c>
      <c r="E30" s="18">
        <f t="shared" si="2"/>
        <v>1.4788690476190476</v>
      </c>
      <c r="F30" s="43">
        <f t="shared" si="3"/>
        <v>248273.25</v>
      </c>
    </row>
    <row r="31" spans="1:6" s="5" customFormat="1" ht="18.75">
      <c r="A31" s="8" t="s">
        <v>13</v>
      </c>
      <c r="B31" s="9" t="s">
        <v>14</v>
      </c>
      <c r="C31" s="37">
        <v>70000</v>
      </c>
      <c r="D31" s="40">
        <v>3726.75</v>
      </c>
      <c r="E31" s="17">
        <f t="shared" si="2"/>
        <v>5.323928571428571</v>
      </c>
      <c r="F31" s="37">
        <f t="shared" si="3"/>
        <v>66273.25</v>
      </c>
    </row>
    <row r="32" spans="1:6" s="5" customFormat="1" ht="37.5">
      <c r="A32" s="10" t="s">
        <v>29</v>
      </c>
      <c r="B32" s="9" t="s">
        <v>23</v>
      </c>
      <c r="C32" s="37">
        <v>82000</v>
      </c>
      <c r="D32" s="40">
        <v>0</v>
      </c>
      <c r="E32" s="17">
        <f t="shared" si="2"/>
        <v>0</v>
      </c>
      <c r="F32" s="37">
        <f t="shared" si="3"/>
        <v>82000</v>
      </c>
    </row>
    <row r="33" spans="1:6" s="5" customFormat="1" ht="37.5">
      <c r="A33" s="10" t="s">
        <v>30</v>
      </c>
      <c r="B33" s="9" t="s">
        <v>24</v>
      </c>
      <c r="C33" s="37">
        <v>100000</v>
      </c>
      <c r="D33" s="40">
        <v>0</v>
      </c>
      <c r="E33" s="17">
        <f t="shared" si="2"/>
        <v>0</v>
      </c>
      <c r="F33" s="37">
        <f t="shared" si="3"/>
        <v>100000</v>
      </c>
    </row>
    <row r="34" spans="1:6" s="28" customFormat="1" ht="37.5">
      <c r="A34" s="29" t="s">
        <v>31</v>
      </c>
      <c r="B34" s="7" t="s">
        <v>25</v>
      </c>
      <c r="C34" s="41">
        <f>C35+C36</f>
        <v>129100</v>
      </c>
      <c r="D34" s="41">
        <f>SUM(D35:D36)</f>
        <v>0</v>
      </c>
      <c r="E34" s="18">
        <f t="shared" si="2"/>
        <v>0</v>
      </c>
      <c r="F34" s="43">
        <f t="shared" si="3"/>
        <v>129100</v>
      </c>
    </row>
    <row r="35" spans="1:6" s="5" customFormat="1" ht="18.75">
      <c r="A35" s="10" t="s">
        <v>57</v>
      </c>
      <c r="B35" s="9" t="s">
        <v>56</v>
      </c>
      <c r="C35" s="37">
        <v>20000</v>
      </c>
      <c r="D35" s="40">
        <v>0</v>
      </c>
      <c r="E35" s="17">
        <f t="shared" si="2"/>
        <v>0</v>
      </c>
      <c r="F35" s="37">
        <f t="shared" si="3"/>
        <v>20000</v>
      </c>
    </row>
    <row r="36" spans="1:6" s="5" customFormat="1" ht="18.75">
      <c r="A36" s="10" t="s">
        <v>40</v>
      </c>
      <c r="B36" s="9" t="s">
        <v>39</v>
      </c>
      <c r="C36" s="37">
        <v>109100</v>
      </c>
      <c r="D36" s="40">
        <v>0</v>
      </c>
      <c r="E36" s="17">
        <f t="shared" si="2"/>
        <v>0</v>
      </c>
      <c r="F36" s="37">
        <f t="shared" si="3"/>
        <v>109100</v>
      </c>
    </row>
    <row r="37" spans="1:6" s="28" customFormat="1" ht="42" customHeight="1">
      <c r="A37" s="11" t="s">
        <v>32</v>
      </c>
      <c r="B37" s="7" t="s">
        <v>26</v>
      </c>
      <c r="C37" s="41">
        <f>C38+C39</f>
        <v>227836</v>
      </c>
      <c r="D37" s="41">
        <f>SUM(D38:D39)</f>
        <v>58229.93</v>
      </c>
      <c r="E37" s="18">
        <f t="shared" si="2"/>
        <v>25.557826682350466</v>
      </c>
      <c r="F37" s="43">
        <f t="shared" si="3"/>
        <v>169606.07</v>
      </c>
    </row>
    <row r="38" spans="1:6" s="5" customFormat="1" ht="25.5" customHeight="1">
      <c r="A38" s="10" t="s">
        <v>13</v>
      </c>
      <c r="B38" s="9" t="s">
        <v>14</v>
      </c>
      <c r="C38" s="37">
        <v>1060</v>
      </c>
      <c r="D38" s="40">
        <v>0</v>
      </c>
      <c r="E38" s="17">
        <f t="shared" si="2"/>
        <v>0</v>
      </c>
      <c r="F38" s="37">
        <f t="shared" si="3"/>
        <v>1060</v>
      </c>
    </row>
    <row r="39" spans="1:6" s="5" customFormat="1" ht="56.25">
      <c r="A39" s="10" t="s">
        <v>33</v>
      </c>
      <c r="B39" s="9" t="s">
        <v>27</v>
      </c>
      <c r="C39" s="37">
        <v>226776</v>
      </c>
      <c r="D39" s="40">
        <v>58229.93</v>
      </c>
      <c r="E39" s="17">
        <f t="shared" si="2"/>
        <v>25.677289483896004</v>
      </c>
      <c r="F39" s="37">
        <f t="shared" si="3"/>
        <v>168546.07</v>
      </c>
    </row>
    <row r="40" spans="1:6" s="30" customFormat="1" ht="20.25">
      <c r="A40" s="12" t="s">
        <v>28</v>
      </c>
      <c r="B40" s="13"/>
      <c r="C40" s="42">
        <f>SUM(C27,C30,C34,C37)</f>
        <v>3849643</v>
      </c>
      <c r="D40" s="42">
        <f>SUM(D27,D30,D34,D37)</f>
        <v>2108854.04</v>
      </c>
      <c r="E40" s="19">
        <f t="shared" si="2"/>
        <v>54.780509257611676</v>
      </c>
      <c r="F40" s="38">
        <f t="shared" si="3"/>
        <v>1740788.96</v>
      </c>
    </row>
    <row r="41" spans="1:6" s="24" customFormat="1" ht="24.75" customHeight="1">
      <c r="A41" s="47" t="s">
        <v>37</v>
      </c>
      <c r="B41" s="48"/>
      <c r="C41" s="48"/>
      <c r="D41" s="48"/>
      <c r="E41" s="48"/>
      <c r="F41" s="49"/>
    </row>
    <row r="42" spans="1:6" s="5" customFormat="1" ht="84" customHeight="1">
      <c r="A42" s="25" t="s">
        <v>10</v>
      </c>
      <c r="B42" s="23" t="s">
        <v>15</v>
      </c>
      <c r="C42" s="23" t="s">
        <v>44</v>
      </c>
      <c r="D42" s="25" t="s">
        <v>16</v>
      </c>
      <c r="E42" s="25" t="s">
        <v>18</v>
      </c>
      <c r="F42" s="25" t="s">
        <v>17</v>
      </c>
    </row>
    <row r="43" spans="1:6" s="56" customFormat="1" ht="24.75" customHeight="1">
      <c r="A43" s="54" t="s">
        <v>19</v>
      </c>
      <c r="B43" s="55" t="s">
        <v>21</v>
      </c>
      <c r="C43" s="39">
        <f>C44</f>
        <v>210000</v>
      </c>
      <c r="D43" s="39">
        <f>SUM(D44)</f>
        <v>109428.52</v>
      </c>
      <c r="E43" s="50">
        <f aca="true" t="shared" si="4" ref="E43:E50">IF(C43=0,"",D43/C43*100)</f>
        <v>52.10881904761905</v>
      </c>
      <c r="F43" s="33">
        <f aca="true" t="shared" si="5" ref="F43:F50">C43-D43</f>
        <v>100571.48</v>
      </c>
    </row>
    <row r="44" spans="1:6" s="24" customFormat="1" ht="84.75" customHeight="1">
      <c r="A44" s="3" t="s">
        <v>11</v>
      </c>
      <c r="B44" s="57" t="s">
        <v>12</v>
      </c>
      <c r="C44" s="33">
        <v>210000</v>
      </c>
      <c r="D44" s="34">
        <v>109428.52</v>
      </c>
      <c r="E44" s="50">
        <f t="shared" si="4"/>
        <v>52.10881904761905</v>
      </c>
      <c r="F44" s="33">
        <f t="shared" si="5"/>
        <v>100571.48</v>
      </c>
    </row>
    <row r="45" spans="1:6" s="24" customFormat="1" ht="37.5">
      <c r="A45" s="58" t="s">
        <v>31</v>
      </c>
      <c r="B45" s="55" t="s">
        <v>25</v>
      </c>
      <c r="C45" s="59">
        <f>SUM(C46)</f>
        <v>1472</v>
      </c>
      <c r="D45" s="59">
        <f>SUM(D46)</f>
        <v>92</v>
      </c>
      <c r="E45" s="60">
        <f t="shared" si="4"/>
        <v>6.25</v>
      </c>
      <c r="F45" s="59">
        <f t="shared" si="5"/>
        <v>1380</v>
      </c>
    </row>
    <row r="46" spans="1:6" s="24" customFormat="1" ht="18.75">
      <c r="A46" s="61" t="s">
        <v>57</v>
      </c>
      <c r="B46" s="57" t="s">
        <v>56</v>
      </c>
      <c r="C46" s="33">
        <v>1472</v>
      </c>
      <c r="D46" s="34">
        <v>92</v>
      </c>
      <c r="E46" s="50">
        <f t="shared" si="4"/>
        <v>6.25</v>
      </c>
      <c r="F46" s="33">
        <f t="shared" si="5"/>
        <v>1380</v>
      </c>
    </row>
    <row r="47" spans="1:6" s="56" customFormat="1" ht="24.75" customHeight="1">
      <c r="A47" s="54" t="s">
        <v>20</v>
      </c>
      <c r="B47" s="55" t="s">
        <v>22</v>
      </c>
      <c r="C47" s="39">
        <f>SUM(C48:C48)</f>
        <v>182000</v>
      </c>
      <c r="D47" s="39">
        <f>SUM(D48:D48)</f>
        <v>0</v>
      </c>
      <c r="E47" s="60">
        <f t="shared" si="4"/>
        <v>0</v>
      </c>
      <c r="F47" s="59">
        <f t="shared" si="5"/>
        <v>182000</v>
      </c>
    </row>
    <row r="48" spans="1:6" s="24" customFormat="1" ht="24.75" customHeight="1">
      <c r="A48" s="3" t="s">
        <v>42</v>
      </c>
      <c r="B48" s="57" t="s">
        <v>41</v>
      </c>
      <c r="C48" s="33">
        <v>182000</v>
      </c>
      <c r="D48" s="34">
        <v>0</v>
      </c>
      <c r="E48" s="50">
        <f t="shared" si="4"/>
        <v>0</v>
      </c>
      <c r="F48" s="33">
        <f t="shared" si="5"/>
        <v>182000</v>
      </c>
    </row>
    <row r="49" spans="1:6" s="15" customFormat="1" ht="20.25">
      <c r="A49" s="12" t="s">
        <v>28</v>
      </c>
      <c r="B49" s="62"/>
      <c r="C49" s="36">
        <f>SUM(C43,C47,C45)</f>
        <v>393472</v>
      </c>
      <c r="D49" s="36">
        <f>SUM(D43,D47,D45)</f>
        <v>109520.52</v>
      </c>
      <c r="E49" s="53">
        <f t="shared" si="4"/>
        <v>27.834387199089132</v>
      </c>
      <c r="F49" s="35">
        <f t="shared" si="5"/>
        <v>283951.48</v>
      </c>
    </row>
    <row r="50" spans="1:6" s="15" customFormat="1" ht="40.5">
      <c r="A50" s="52" t="s">
        <v>48</v>
      </c>
      <c r="B50" s="14"/>
      <c r="C50" s="36">
        <f>SUM(C40,C49)</f>
        <v>4243115</v>
      </c>
      <c r="D50" s="36">
        <f>SUM(D40,D49)</f>
        <v>2218374.56</v>
      </c>
      <c r="E50" s="53">
        <f t="shared" si="4"/>
        <v>52.2817448973219</v>
      </c>
      <c r="F50" s="35">
        <f t="shared" si="5"/>
        <v>2024740.44</v>
      </c>
    </row>
    <row r="51" spans="1:6" s="5" customFormat="1" ht="18.75">
      <c r="A51" s="47" t="s">
        <v>50</v>
      </c>
      <c r="B51" s="48"/>
      <c r="C51" s="48"/>
      <c r="D51" s="48"/>
      <c r="E51" s="48"/>
      <c r="F51" s="49"/>
    </row>
    <row r="52" spans="1:6" s="5" customFormat="1" ht="84" customHeight="1">
      <c r="A52" s="25" t="s">
        <v>10</v>
      </c>
      <c r="B52" s="23" t="s">
        <v>15</v>
      </c>
      <c r="C52" s="23" t="s">
        <v>44</v>
      </c>
      <c r="D52" s="25" t="s">
        <v>16</v>
      </c>
      <c r="E52" s="25" t="s">
        <v>18</v>
      </c>
      <c r="F52" s="25" t="s">
        <v>17</v>
      </c>
    </row>
    <row r="53" spans="1:6" s="56" customFormat="1" ht="24.75" customHeight="1">
      <c r="A53" s="54" t="s">
        <v>20</v>
      </c>
      <c r="B53" s="55" t="s">
        <v>22</v>
      </c>
      <c r="C53" s="39">
        <f>SUM(C54:C55)</f>
        <v>0</v>
      </c>
      <c r="D53" s="39">
        <f>SUM(D54:D55)</f>
        <v>0</v>
      </c>
      <c r="E53" s="60">
        <f>IF(C53=0,"",D53/C53*100)</f>
      </c>
      <c r="F53" s="59">
        <f>C53-D53</f>
        <v>0</v>
      </c>
    </row>
    <row r="54" spans="1:6" s="24" customFormat="1" ht="40.5" customHeight="1">
      <c r="A54" s="3" t="s">
        <v>53</v>
      </c>
      <c r="B54" s="57" t="s">
        <v>51</v>
      </c>
      <c r="C54" s="33">
        <v>431500</v>
      </c>
      <c r="D54" s="34">
        <v>24300</v>
      </c>
      <c r="E54" s="60">
        <f>IF(C54=0,"",D54/C54*100)</f>
        <v>5.631517960602549</v>
      </c>
      <c r="F54" s="59">
        <f>C54-D54</f>
        <v>407200</v>
      </c>
    </row>
    <row r="55" spans="1:6" s="24" customFormat="1" ht="42" customHeight="1">
      <c r="A55" s="61" t="s">
        <v>54</v>
      </c>
      <c r="B55" s="57" t="s">
        <v>52</v>
      </c>
      <c r="C55" s="33">
        <v>-431500</v>
      </c>
      <c r="D55" s="34">
        <v>-24300</v>
      </c>
      <c r="E55" s="60">
        <f>IF(C55=0,"",D55/C55*100)</f>
        <v>5.631517960602549</v>
      </c>
      <c r="F55" s="59">
        <f>C55-D55</f>
        <v>-407200</v>
      </c>
    </row>
    <row r="56" spans="2:3" s="5" customFormat="1" ht="15.75">
      <c r="B56" s="27"/>
      <c r="C56" s="27"/>
    </row>
    <row r="57" spans="2:3" s="5" customFormat="1" ht="15.75">
      <c r="B57" s="27"/>
      <c r="C57" s="27"/>
    </row>
    <row r="58" spans="2:3" s="5" customFormat="1" ht="15.75">
      <c r="B58" s="27"/>
      <c r="C58" s="27"/>
    </row>
    <row r="59" spans="2:3" s="5" customFormat="1" ht="15.75">
      <c r="B59" s="27"/>
      <c r="C59" s="27"/>
    </row>
    <row r="60" spans="2:3" s="5" customFormat="1" ht="15.75">
      <c r="B60" s="27"/>
      <c r="C60" s="27"/>
    </row>
    <row r="61" spans="2:3" s="5" customFormat="1" ht="15.75">
      <c r="B61" s="27"/>
      <c r="C61" s="27"/>
    </row>
    <row r="62" spans="2:3" s="5" customFormat="1" ht="15.75">
      <c r="B62" s="27"/>
      <c r="C62" s="27"/>
    </row>
    <row r="63" spans="2:3" s="5" customFormat="1" ht="15.75">
      <c r="B63" s="27"/>
      <c r="C63" s="27"/>
    </row>
    <row r="64" spans="2:3" s="5" customFormat="1" ht="15.75">
      <c r="B64" s="27"/>
      <c r="C64" s="27"/>
    </row>
    <row r="65" spans="2:3" s="5" customFormat="1" ht="15.75">
      <c r="B65" s="27"/>
      <c r="C65" s="27"/>
    </row>
    <row r="66" spans="2:3" s="5" customFormat="1" ht="15.75">
      <c r="B66" s="27"/>
      <c r="C66" s="27"/>
    </row>
    <row r="67" spans="2:3" s="5" customFormat="1" ht="15.75">
      <c r="B67" s="27"/>
      <c r="C67" s="27"/>
    </row>
    <row r="68" spans="2:3" s="5" customFormat="1" ht="15.75">
      <c r="B68" s="27"/>
      <c r="C68" s="27"/>
    </row>
    <row r="69" spans="2:3" s="5" customFormat="1" ht="15.75">
      <c r="B69" s="27"/>
      <c r="C69" s="27"/>
    </row>
    <row r="70" spans="2:3" s="5" customFormat="1" ht="15.75">
      <c r="B70" s="27"/>
      <c r="C70" s="27"/>
    </row>
    <row r="71" spans="2:3" s="5" customFormat="1" ht="15.75">
      <c r="B71" s="27"/>
      <c r="C71" s="27"/>
    </row>
    <row r="72" spans="2:3" s="5" customFormat="1" ht="15.75">
      <c r="B72" s="27"/>
      <c r="C72" s="27"/>
    </row>
    <row r="73" spans="2:3" s="5" customFormat="1" ht="15.75">
      <c r="B73" s="27"/>
      <c r="C73" s="27"/>
    </row>
    <row r="74" spans="2:3" s="5" customFormat="1" ht="15.75">
      <c r="B74" s="27"/>
      <c r="C74" s="27"/>
    </row>
    <row r="75" spans="2:3" s="5" customFormat="1" ht="15.75">
      <c r="B75" s="27"/>
      <c r="C75" s="27"/>
    </row>
    <row r="76" spans="2:3" s="5" customFormat="1" ht="15.75">
      <c r="B76" s="27"/>
      <c r="C76" s="27"/>
    </row>
    <row r="77" spans="2:3" s="5" customFormat="1" ht="15.75">
      <c r="B77" s="27"/>
      <c r="C77" s="27"/>
    </row>
    <row r="78" spans="2:3" s="5" customFormat="1" ht="15.75">
      <c r="B78" s="27"/>
      <c r="C78" s="27"/>
    </row>
    <row r="79" spans="2:3" s="5" customFormat="1" ht="15.75">
      <c r="B79" s="27"/>
      <c r="C79" s="27"/>
    </row>
    <row r="80" spans="2:3" s="5" customFormat="1" ht="15.75">
      <c r="B80" s="27"/>
      <c r="C80" s="27"/>
    </row>
    <row r="81" spans="2:3" s="5" customFormat="1" ht="15.75">
      <c r="B81" s="27"/>
      <c r="C81" s="27"/>
    </row>
    <row r="82" spans="2:3" s="5" customFormat="1" ht="15.75">
      <c r="B82" s="27"/>
      <c r="C82" s="27"/>
    </row>
    <row r="83" spans="2:3" s="5" customFormat="1" ht="15.75">
      <c r="B83" s="27"/>
      <c r="C83" s="27"/>
    </row>
    <row r="84" spans="2:3" s="5" customFormat="1" ht="15.75">
      <c r="B84" s="27"/>
      <c r="C84" s="27"/>
    </row>
    <row r="85" spans="2:3" s="5" customFormat="1" ht="15.75">
      <c r="B85" s="27"/>
      <c r="C85" s="27"/>
    </row>
    <row r="86" spans="2:3" s="5" customFormat="1" ht="15.75">
      <c r="B86" s="27"/>
      <c r="C86" s="27"/>
    </row>
    <row r="87" spans="2:3" s="5" customFormat="1" ht="15.75">
      <c r="B87" s="27"/>
      <c r="C87" s="27"/>
    </row>
    <row r="88" spans="2:3" s="5" customFormat="1" ht="15.75">
      <c r="B88" s="27"/>
      <c r="C88" s="27"/>
    </row>
    <row r="89" spans="2:3" s="5" customFormat="1" ht="15.75">
      <c r="B89" s="27"/>
      <c r="C89" s="27"/>
    </row>
    <row r="90" spans="2:3" s="5" customFormat="1" ht="15.75">
      <c r="B90" s="27"/>
      <c r="C90" s="27"/>
    </row>
    <row r="91" spans="2:3" s="5" customFormat="1" ht="15.75">
      <c r="B91" s="27"/>
      <c r="C91" s="27"/>
    </row>
    <row r="92" spans="2:3" s="5" customFormat="1" ht="15.75">
      <c r="B92" s="27"/>
      <c r="C92" s="27"/>
    </row>
    <row r="93" spans="2:3" s="5" customFormat="1" ht="15.75">
      <c r="B93" s="27"/>
      <c r="C93" s="27"/>
    </row>
    <row r="94" spans="2:3" s="5" customFormat="1" ht="15.75">
      <c r="B94" s="27"/>
      <c r="C94" s="27"/>
    </row>
    <row r="95" spans="2:3" s="5" customFormat="1" ht="15.75">
      <c r="B95" s="27"/>
      <c r="C95" s="27"/>
    </row>
    <row r="96" spans="2:3" s="5" customFormat="1" ht="15.75">
      <c r="B96" s="27"/>
      <c r="C96" s="27"/>
    </row>
    <row r="97" spans="2:3" s="5" customFormat="1" ht="15.75">
      <c r="B97" s="27"/>
      <c r="C97" s="27"/>
    </row>
    <row r="98" spans="2:3" s="5" customFormat="1" ht="15.75">
      <c r="B98" s="27"/>
      <c r="C98" s="27"/>
    </row>
    <row r="99" spans="2:3" s="5" customFormat="1" ht="15.75">
      <c r="B99" s="27"/>
      <c r="C99" s="27"/>
    </row>
    <row r="100" spans="2:3" s="5" customFormat="1" ht="15.75">
      <c r="B100" s="27"/>
      <c r="C100" s="27"/>
    </row>
    <row r="101" spans="2:3" s="5" customFormat="1" ht="15.75">
      <c r="B101" s="27"/>
      <c r="C101" s="27"/>
    </row>
    <row r="102" spans="2:3" s="5" customFormat="1" ht="15.75">
      <c r="B102" s="27"/>
      <c r="C102" s="27"/>
    </row>
    <row r="103" spans="2:3" s="5" customFormat="1" ht="15.75">
      <c r="B103" s="27"/>
      <c r="C103" s="27"/>
    </row>
    <row r="104" spans="2:3" s="5" customFormat="1" ht="15.75">
      <c r="B104" s="27"/>
      <c r="C104" s="27"/>
    </row>
    <row r="105" spans="2:3" s="5" customFormat="1" ht="15.75">
      <c r="B105" s="27"/>
      <c r="C105" s="27"/>
    </row>
    <row r="106" spans="2:3" s="5" customFormat="1" ht="15.75">
      <c r="B106" s="27"/>
      <c r="C106" s="27"/>
    </row>
    <row r="107" spans="2:3" s="5" customFormat="1" ht="15.75">
      <c r="B107" s="27"/>
      <c r="C107" s="27"/>
    </row>
    <row r="108" spans="2:3" s="5" customFormat="1" ht="15.75">
      <c r="B108" s="27"/>
      <c r="C108" s="27"/>
    </row>
    <row r="109" spans="2:3" s="5" customFormat="1" ht="15.75">
      <c r="B109" s="27"/>
      <c r="C109" s="27"/>
    </row>
    <row r="110" spans="2:3" s="5" customFormat="1" ht="15.75">
      <c r="B110" s="27"/>
      <c r="C110" s="27"/>
    </row>
    <row r="111" spans="2:3" s="5" customFormat="1" ht="15.75">
      <c r="B111" s="27"/>
      <c r="C111" s="27"/>
    </row>
    <row r="112" spans="2:3" s="5" customFormat="1" ht="15.75">
      <c r="B112" s="27"/>
      <c r="C112" s="27"/>
    </row>
    <row r="113" spans="2:3" s="5" customFormat="1" ht="15.75">
      <c r="B113" s="27"/>
      <c r="C113" s="27"/>
    </row>
    <row r="114" spans="2:3" s="5" customFormat="1" ht="15.75">
      <c r="B114" s="27"/>
      <c r="C114" s="27"/>
    </row>
    <row r="115" spans="2:3" s="5" customFormat="1" ht="15.75">
      <c r="B115" s="27"/>
      <c r="C115" s="27"/>
    </row>
    <row r="116" spans="2:3" s="5" customFormat="1" ht="15.75">
      <c r="B116" s="27"/>
      <c r="C116" s="27"/>
    </row>
    <row r="117" spans="2:3" s="5" customFormat="1" ht="15.75">
      <c r="B117" s="27"/>
      <c r="C117" s="27"/>
    </row>
    <row r="118" spans="2:3" s="5" customFormat="1" ht="15.75">
      <c r="B118" s="27"/>
      <c r="C118" s="27"/>
    </row>
    <row r="119" spans="2:3" s="5" customFormat="1" ht="15.75">
      <c r="B119" s="27"/>
      <c r="C119" s="27"/>
    </row>
    <row r="120" spans="2:3" s="5" customFormat="1" ht="15.75">
      <c r="B120" s="27"/>
      <c r="C120" s="27"/>
    </row>
    <row r="121" spans="2:3" s="5" customFormat="1" ht="15.75">
      <c r="B121" s="27"/>
      <c r="C121" s="27"/>
    </row>
    <row r="122" spans="2:3" s="5" customFormat="1" ht="15.75">
      <c r="B122" s="27"/>
      <c r="C122" s="27"/>
    </row>
    <row r="123" spans="2:3" s="5" customFormat="1" ht="15.75">
      <c r="B123" s="27"/>
      <c r="C123" s="27"/>
    </row>
    <row r="124" spans="2:3" s="5" customFormat="1" ht="15.75">
      <c r="B124" s="27"/>
      <c r="C124" s="27"/>
    </row>
    <row r="125" spans="2:3" s="5" customFormat="1" ht="15.75">
      <c r="B125" s="27"/>
      <c r="C125" s="27"/>
    </row>
    <row r="126" spans="2:3" s="5" customFormat="1" ht="15.75">
      <c r="B126" s="27"/>
      <c r="C126" s="27"/>
    </row>
    <row r="127" spans="2:3" s="5" customFormat="1" ht="15.75">
      <c r="B127" s="27"/>
      <c r="C127" s="27"/>
    </row>
    <row r="128" spans="2:3" s="5" customFormat="1" ht="15.75">
      <c r="B128" s="27"/>
      <c r="C128" s="27"/>
    </row>
    <row r="129" spans="2:3" s="5" customFormat="1" ht="15.75">
      <c r="B129" s="27"/>
      <c r="C129" s="27"/>
    </row>
    <row r="130" spans="2:3" s="5" customFormat="1" ht="15.75">
      <c r="B130" s="27"/>
      <c r="C130" s="27"/>
    </row>
    <row r="131" spans="2:3" s="5" customFormat="1" ht="15.75">
      <c r="B131" s="27"/>
      <c r="C131" s="27"/>
    </row>
    <row r="132" spans="2:3" s="5" customFormat="1" ht="15.75">
      <c r="B132" s="27"/>
      <c r="C132" s="27"/>
    </row>
    <row r="133" spans="2:3" s="5" customFormat="1" ht="15.75">
      <c r="B133" s="27"/>
      <c r="C133" s="27"/>
    </row>
    <row r="134" spans="2:3" s="5" customFormat="1" ht="15.75">
      <c r="B134" s="27"/>
      <c r="C134" s="27"/>
    </row>
    <row r="135" spans="2:3" s="5" customFormat="1" ht="15.75">
      <c r="B135" s="27"/>
      <c r="C135" s="27"/>
    </row>
    <row r="136" spans="2:3" s="5" customFormat="1" ht="15.75">
      <c r="B136" s="27"/>
      <c r="C136" s="27"/>
    </row>
    <row r="137" spans="2:3" s="5" customFormat="1" ht="15.75">
      <c r="B137" s="27"/>
      <c r="C137" s="27"/>
    </row>
    <row r="138" spans="2:3" s="5" customFormat="1" ht="15.75">
      <c r="B138" s="27"/>
      <c r="C138" s="27"/>
    </row>
    <row r="139" spans="2:3" s="5" customFormat="1" ht="15.75">
      <c r="B139" s="27"/>
      <c r="C139" s="27"/>
    </row>
    <row r="140" spans="2:3" s="5" customFormat="1" ht="15.75">
      <c r="B140" s="27"/>
      <c r="C140" s="27"/>
    </row>
    <row r="141" spans="2:3" s="5" customFormat="1" ht="15.75">
      <c r="B141" s="27"/>
      <c r="C141" s="27"/>
    </row>
    <row r="142" spans="2:3" s="5" customFormat="1" ht="15.75">
      <c r="B142" s="27"/>
      <c r="C142" s="27"/>
    </row>
    <row r="143" spans="2:3" s="5" customFormat="1" ht="15.75">
      <c r="B143" s="27"/>
      <c r="C143" s="27"/>
    </row>
    <row r="144" spans="2:3" s="5" customFormat="1" ht="15.75">
      <c r="B144" s="27"/>
      <c r="C144" s="27"/>
    </row>
    <row r="145" spans="2:3" s="5" customFormat="1" ht="15.75">
      <c r="B145" s="27"/>
      <c r="C145" s="27"/>
    </row>
    <row r="146" spans="2:3" s="5" customFormat="1" ht="15.75">
      <c r="B146" s="27"/>
      <c r="C146" s="27"/>
    </row>
    <row r="147" spans="2:3" s="5" customFormat="1" ht="15.75">
      <c r="B147" s="27"/>
      <c r="C147" s="27"/>
    </row>
    <row r="148" spans="2:3" s="5" customFormat="1" ht="15.75">
      <c r="B148" s="27"/>
      <c r="C148" s="27"/>
    </row>
    <row r="149" spans="2:3" s="5" customFormat="1" ht="15.75">
      <c r="B149" s="27"/>
      <c r="C149" s="27"/>
    </row>
    <row r="150" spans="2:3" s="5" customFormat="1" ht="15.75">
      <c r="B150" s="27"/>
      <c r="C150" s="27"/>
    </row>
    <row r="151" spans="2:3" s="5" customFormat="1" ht="15.75">
      <c r="B151" s="27"/>
      <c r="C151" s="27"/>
    </row>
    <row r="152" spans="2:3" s="5" customFormat="1" ht="15.75">
      <c r="B152" s="27"/>
      <c r="C152" s="27"/>
    </row>
    <row r="153" spans="2:3" s="5" customFormat="1" ht="15.75">
      <c r="B153" s="27"/>
      <c r="C153" s="27"/>
    </row>
    <row r="154" spans="2:3" s="5" customFormat="1" ht="15.75">
      <c r="B154" s="27"/>
      <c r="C154" s="27"/>
    </row>
    <row r="155" spans="2:3" s="5" customFormat="1" ht="15.75">
      <c r="B155" s="27"/>
      <c r="C155" s="27"/>
    </row>
    <row r="156" spans="2:3" s="5" customFormat="1" ht="15.75">
      <c r="B156" s="27"/>
      <c r="C156" s="27"/>
    </row>
    <row r="157" spans="2:3" s="5" customFormat="1" ht="15.75">
      <c r="B157" s="27"/>
      <c r="C157" s="27"/>
    </row>
    <row r="158" spans="2:3" s="5" customFormat="1" ht="15.75">
      <c r="B158" s="27"/>
      <c r="C158" s="27"/>
    </row>
    <row r="159" spans="2:3" s="5" customFormat="1" ht="15.75">
      <c r="B159" s="27"/>
      <c r="C159" s="27"/>
    </row>
    <row r="160" spans="2:3" s="5" customFormat="1" ht="15.75">
      <c r="B160" s="27"/>
      <c r="C160" s="27"/>
    </row>
    <row r="161" spans="2:3" s="5" customFormat="1" ht="15.75">
      <c r="B161" s="27"/>
      <c r="C161" s="27"/>
    </row>
    <row r="162" spans="2:3" s="5" customFormat="1" ht="15.75">
      <c r="B162" s="27"/>
      <c r="C162" s="27"/>
    </row>
    <row r="163" spans="2:3" s="5" customFormat="1" ht="15.75">
      <c r="B163" s="27"/>
      <c r="C163" s="27"/>
    </row>
    <row r="164" spans="2:3" s="5" customFormat="1" ht="15.75">
      <c r="B164" s="27"/>
      <c r="C164" s="27"/>
    </row>
    <row r="165" spans="2:3" s="5" customFormat="1" ht="15.75">
      <c r="B165" s="27"/>
      <c r="C165" s="27"/>
    </row>
    <row r="166" spans="2:3" s="5" customFormat="1" ht="15.75">
      <c r="B166" s="27"/>
      <c r="C166" s="27"/>
    </row>
    <row r="167" spans="2:3" s="5" customFormat="1" ht="15.75">
      <c r="B167" s="27"/>
      <c r="C167" s="27"/>
    </row>
    <row r="168" spans="2:3" s="5" customFormat="1" ht="15.75">
      <c r="B168" s="27"/>
      <c r="C168" s="27"/>
    </row>
    <row r="169" spans="2:3" s="5" customFormat="1" ht="15.75">
      <c r="B169" s="27"/>
      <c r="C169" s="27"/>
    </row>
    <row r="170" spans="2:3" s="5" customFormat="1" ht="15.75">
      <c r="B170" s="27"/>
      <c r="C170" s="27"/>
    </row>
    <row r="171" spans="2:3" s="5" customFormat="1" ht="15.75">
      <c r="B171" s="27"/>
      <c r="C171" s="27"/>
    </row>
    <row r="172" spans="2:3" s="5" customFormat="1" ht="15.75">
      <c r="B172" s="27"/>
      <c r="C172" s="27"/>
    </row>
    <row r="173" spans="2:3" s="5" customFormat="1" ht="15.75">
      <c r="B173" s="27"/>
      <c r="C173" s="27"/>
    </row>
    <row r="174" spans="2:3" s="5" customFormat="1" ht="15.75">
      <c r="B174" s="27"/>
      <c r="C174" s="27"/>
    </row>
    <row r="175" spans="2:3" s="5" customFormat="1" ht="15.75">
      <c r="B175" s="27"/>
      <c r="C175" s="27"/>
    </row>
    <row r="176" spans="2:3" s="5" customFormat="1" ht="15.75">
      <c r="B176" s="27"/>
      <c r="C176" s="27"/>
    </row>
    <row r="177" spans="2:3" s="5" customFormat="1" ht="15.75">
      <c r="B177" s="27"/>
      <c r="C177" s="27"/>
    </row>
    <row r="178" spans="2:3" s="5" customFormat="1" ht="15.75">
      <c r="B178" s="27"/>
      <c r="C178" s="27"/>
    </row>
    <row r="179" spans="2:3" s="5" customFormat="1" ht="15.75">
      <c r="B179" s="27"/>
      <c r="C179" s="27"/>
    </row>
    <row r="180" spans="2:3" s="5" customFormat="1" ht="15.75">
      <c r="B180" s="27"/>
      <c r="C180" s="27"/>
    </row>
    <row r="181" spans="2:3" s="5" customFormat="1" ht="15.75">
      <c r="B181" s="27"/>
      <c r="C181" s="27"/>
    </row>
    <row r="182" spans="2:3" s="5" customFormat="1" ht="15.75">
      <c r="B182" s="27"/>
      <c r="C182" s="27"/>
    </row>
    <row r="183" spans="2:3" s="5" customFormat="1" ht="15.75">
      <c r="B183" s="27"/>
      <c r="C183" s="27"/>
    </row>
    <row r="184" spans="2:3" s="5" customFormat="1" ht="15.75">
      <c r="B184" s="27"/>
      <c r="C184" s="27"/>
    </row>
    <row r="185" spans="2:3" s="5" customFormat="1" ht="15.75">
      <c r="B185" s="27"/>
      <c r="C185" s="27"/>
    </row>
    <row r="186" spans="2:3" s="5" customFormat="1" ht="15.75">
      <c r="B186" s="27"/>
      <c r="C186" s="27"/>
    </row>
    <row r="187" spans="2:3" s="5" customFormat="1" ht="15.75">
      <c r="B187" s="27"/>
      <c r="C187" s="27"/>
    </row>
    <row r="188" spans="2:3" s="5" customFormat="1" ht="15.75">
      <c r="B188" s="27"/>
      <c r="C188" s="27"/>
    </row>
    <row r="189" spans="2:3" s="5" customFormat="1" ht="15.75">
      <c r="B189" s="27"/>
      <c r="C189" s="27"/>
    </row>
    <row r="190" spans="2:3" s="5" customFormat="1" ht="15.75">
      <c r="B190" s="27"/>
      <c r="C190" s="27"/>
    </row>
    <row r="191" spans="2:3" s="5" customFormat="1" ht="15.75">
      <c r="B191" s="27"/>
      <c r="C191" s="27"/>
    </row>
    <row r="192" spans="2:3" s="5" customFormat="1" ht="15.75">
      <c r="B192" s="27"/>
      <c r="C192" s="27"/>
    </row>
    <row r="193" spans="2:3" s="5" customFormat="1" ht="15.75">
      <c r="B193" s="27"/>
      <c r="C193" s="27"/>
    </row>
    <row r="194" spans="2:3" s="5" customFormat="1" ht="15.75">
      <c r="B194" s="27"/>
      <c r="C194" s="27"/>
    </row>
    <row r="195" spans="2:3" s="5" customFormat="1" ht="15.75">
      <c r="B195" s="27"/>
      <c r="C195" s="27"/>
    </row>
    <row r="196" spans="2:3" s="5" customFormat="1" ht="15.75">
      <c r="B196" s="27"/>
      <c r="C196" s="27"/>
    </row>
    <row r="197" spans="2:3" s="5" customFormat="1" ht="15.75">
      <c r="B197" s="27"/>
      <c r="C197" s="27"/>
    </row>
    <row r="198" spans="2:3" s="5" customFormat="1" ht="15.75">
      <c r="B198" s="27"/>
      <c r="C198" s="27"/>
    </row>
    <row r="199" spans="2:3" s="5" customFormat="1" ht="15.75">
      <c r="B199" s="27"/>
      <c r="C199" s="27"/>
    </row>
    <row r="200" spans="2:3" s="5" customFormat="1" ht="15.75">
      <c r="B200" s="27"/>
      <c r="C200" s="27"/>
    </row>
    <row r="201" spans="2:3" s="5" customFormat="1" ht="15.75">
      <c r="B201" s="27"/>
      <c r="C201" s="27"/>
    </row>
    <row r="202" spans="2:3" s="5" customFormat="1" ht="15.75">
      <c r="B202" s="27"/>
      <c r="C202" s="27"/>
    </row>
    <row r="203" spans="2:3" s="5" customFormat="1" ht="15.75">
      <c r="B203" s="27"/>
      <c r="C203" s="27"/>
    </row>
    <row r="204" spans="2:3" s="5" customFormat="1" ht="15.75">
      <c r="B204" s="27"/>
      <c r="C204" s="27"/>
    </row>
    <row r="205" spans="2:3" s="5" customFormat="1" ht="15.75">
      <c r="B205" s="27"/>
      <c r="C205" s="27"/>
    </row>
    <row r="206" spans="2:3" s="5" customFormat="1" ht="15.75">
      <c r="B206" s="27"/>
      <c r="C206" s="27"/>
    </row>
  </sheetData>
  <sheetProtection/>
  <mergeCells count="5">
    <mergeCell ref="A8:F8"/>
    <mergeCell ref="A19:F19"/>
    <mergeCell ref="A41:F41"/>
    <mergeCell ref="A26:F26"/>
    <mergeCell ref="A51:F51"/>
  </mergeCells>
  <printOptions/>
  <pageMargins left="0.73" right="0.3937007874015748" top="0.24" bottom="0.24" header="0.24" footer="0.24"/>
  <pageSetup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ххх</cp:lastModifiedBy>
  <cp:lastPrinted>2022-01-05T10:22:10Z</cp:lastPrinted>
  <dcterms:created xsi:type="dcterms:W3CDTF">2003-06-12T05:22:25Z</dcterms:created>
  <dcterms:modified xsi:type="dcterms:W3CDTF">2022-10-07T11:47:08Z</dcterms:modified>
  <cp:category/>
  <cp:version/>
  <cp:contentType/>
  <cp:contentStatus/>
</cp:coreProperties>
</file>